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yneg\SynologyDrive\Customers\Sports Grill - Homestead\"/>
    </mc:Choice>
  </mc:AlternateContent>
  <bookViews>
    <workbookView xWindow="0" yWindow="0" windowWidth="23040" windowHeight="79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H6" i="1" l="1"/>
  <c r="H7" i="1"/>
  <c r="H8" i="1"/>
  <c r="H5" i="1"/>
  <c r="H4" i="1"/>
  <c r="H12" i="1" l="1"/>
  <c r="P13" i="1"/>
  <c r="H13" i="1" l="1"/>
  <c r="I5" i="1"/>
  <c r="I6" i="1"/>
  <c r="I7" i="1"/>
  <c r="I8" i="1"/>
  <c r="I11" i="1"/>
  <c r="I9" i="1"/>
  <c r="I10" i="1"/>
  <c r="I4" i="1"/>
  <c r="H14" i="1"/>
  <c r="K11" i="1" l="1"/>
  <c r="J11" i="1"/>
  <c r="J8" i="1"/>
  <c r="K8" i="1"/>
  <c r="J7" i="1"/>
  <c r="K7" i="1"/>
  <c r="J6" i="1"/>
  <c r="K6" i="1"/>
  <c r="J5" i="1"/>
  <c r="K5" i="1"/>
  <c r="K4" i="1"/>
  <c r="J4" i="1"/>
  <c r="L4" i="1" s="1"/>
  <c r="J10" i="1"/>
  <c r="K10" i="1"/>
  <c r="J9" i="1"/>
  <c r="K9" i="1"/>
  <c r="H16" i="1"/>
  <c r="L8" i="1" l="1"/>
  <c r="L5" i="1"/>
  <c r="L9" i="1"/>
  <c r="L11" i="1"/>
  <c r="L10" i="1"/>
  <c r="L6" i="1"/>
  <c r="L7" i="1"/>
  <c r="L16" i="1" l="1"/>
  <c r="Q10" i="1" l="1"/>
  <c r="Q8" i="1" l="1"/>
  <c r="Q7" i="1"/>
  <c r="Q9" i="1"/>
  <c r="Q13" i="1" l="1"/>
</calcChain>
</file>

<file path=xl/sharedStrings.xml><?xml version="1.0" encoding="utf-8"?>
<sst xmlns="http://schemas.openxmlformats.org/spreadsheetml/2006/main" count="16" uniqueCount="14">
  <si>
    <t>Contract</t>
  </si>
  <si>
    <t>DD</t>
  </si>
  <si>
    <t>MEP</t>
  </si>
  <si>
    <t>Prelim</t>
  </si>
  <si>
    <t>sqft</t>
  </si>
  <si>
    <t>cost /sqft</t>
  </si>
  <si>
    <t>freight</t>
  </si>
  <si>
    <t>install</t>
  </si>
  <si>
    <t>Total</t>
  </si>
  <si>
    <t>107 Bar</t>
  </si>
  <si>
    <t>107 Kitchen &amp; Storage</t>
  </si>
  <si>
    <t>105 Café</t>
  </si>
  <si>
    <t>103 Sushi</t>
  </si>
  <si>
    <t>102 Ice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</si>
</sst>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9" fontId="0" fillId="0" borderId="0" xfId="2" applyFont="1"/>
    <xf numFmtId="9" fontId="0" fillId="0" borderId="0" xfId="0" applyNumberFormat="1"/>
    <xf numFmtId="44" fontId="2" fillId="0" borderId="0" xfId="1" applyFont="1"/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1"/>
  <sheetViews>
    <sheetView tabSelected="1" topLeftCell="D1" workbookViewId="0">
      <selection activeCell="H7" sqref="H7"/>
    </sheetView>
  </sheetViews>
  <sheetFormatPr defaultRowHeight="14.4" x14ac:dyDescent="0.55000000000000004"/>
  <cols>
    <col min="2" max="2" width="26.68359375" bestFit="1" customWidth="1"/>
    <col min="8" max="8" width="14.20703125" style="1" bestFit="1" customWidth="1"/>
    <col min="10" max="11" width="11.5234375" bestFit="1" customWidth="1"/>
    <col min="12" max="12" width="23.68359375" bestFit="1" customWidth="1"/>
    <col min="13" max="13" width="12.5234375" bestFit="1" customWidth="1"/>
    <col min="17" max="17" width="12.5234375" style="1" bestFit="1" customWidth="1"/>
  </cols>
  <sheetData>
    <row r="3" spans="2:17" x14ac:dyDescent="0.55000000000000004">
      <c r="D3" s="8" t="s">
        <v>4</v>
      </c>
      <c r="F3" t="s">
        <v>5</v>
      </c>
      <c r="J3" t="s">
        <v>6</v>
      </c>
      <c r="K3" t="s">
        <v>7</v>
      </c>
      <c r="L3" s="6" t="s">
        <v>8</v>
      </c>
    </row>
    <row r="4" spans="2:17" x14ac:dyDescent="0.55000000000000004">
      <c r="B4" t="s">
        <v>10</v>
      </c>
      <c r="D4">
        <v>735</v>
      </c>
      <c r="F4">
        <v>300</v>
      </c>
      <c r="H4" s="1">
        <f>F4*D4</f>
        <v>220500</v>
      </c>
      <c r="I4" s="2">
        <f>H4/$H$12</f>
        <v>0.85964912280701755</v>
      </c>
      <c r="J4" s="5">
        <f>I4*$H$13</f>
        <v>11025</v>
      </c>
      <c r="K4" s="5">
        <f>I4*$H$14</f>
        <v>22050</v>
      </c>
      <c r="L4" s="7">
        <f>MROUND((SUM(H4:K4)),500)</f>
        <v>253500</v>
      </c>
    </row>
    <row r="5" spans="2:17" x14ac:dyDescent="0.55000000000000004">
      <c r="B5" t="s">
        <v>9</v>
      </c>
      <c r="D5">
        <v>240</v>
      </c>
      <c r="F5">
        <v>150</v>
      </c>
      <c r="H5" s="1">
        <f>F5*D5</f>
        <v>36000</v>
      </c>
      <c r="I5" s="2">
        <f t="shared" ref="I5:I11" si="0">H5/$H$12</f>
        <v>0.14035087719298245</v>
      </c>
      <c r="J5" s="5">
        <f t="shared" ref="J5:J11" si="1">I5*$H$13</f>
        <v>1800</v>
      </c>
      <c r="K5" s="5">
        <f t="shared" ref="K5:K11" si="2">I5*$H$14</f>
        <v>3600</v>
      </c>
      <c r="L5" s="7">
        <f t="shared" ref="L5:L11" si="3">MROUND((SUM(H5:K5)),500)</f>
        <v>41500</v>
      </c>
    </row>
    <row r="6" spans="2:17" x14ac:dyDescent="0.55000000000000004">
      <c r="B6" t="s">
        <v>11</v>
      </c>
      <c r="F6">
        <v>230</v>
      </c>
      <c r="H6" s="1">
        <f t="shared" ref="H6:H8" si="4">F6*D6</f>
        <v>0</v>
      </c>
      <c r="I6" s="2">
        <f t="shared" si="0"/>
        <v>0</v>
      </c>
      <c r="J6" s="5">
        <f t="shared" si="1"/>
        <v>0</v>
      </c>
      <c r="K6" s="5">
        <f t="shared" si="2"/>
        <v>0</v>
      </c>
      <c r="L6" s="7">
        <f t="shared" si="3"/>
        <v>0</v>
      </c>
    </row>
    <row r="7" spans="2:17" x14ac:dyDescent="0.55000000000000004">
      <c r="B7" t="s">
        <v>12</v>
      </c>
      <c r="F7">
        <v>230</v>
      </c>
      <c r="H7" s="1">
        <f t="shared" si="4"/>
        <v>0</v>
      </c>
      <c r="I7" s="2">
        <f t="shared" si="0"/>
        <v>0</v>
      </c>
      <c r="J7" s="5">
        <f t="shared" si="1"/>
        <v>0</v>
      </c>
      <c r="K7" s="5">
        <f t="shared" si="2"/>
        <v>0</v>
      </c>
      <c r="L7" s="7">
        <f t="shared" si="3"/>
        <v>0</v>
      </c>
      <c r="M7" s="5">
        <f>MROUND((L16*0.025),100)</f>
        <v>7400</v>
      </c>
      <c r="O7" t="s">
        <v>0</v>
      </c>
      <c r="P7" s="2">
        <v>0.15</v>
      </c>
      <c r="Q7" s="1">
        <f>P7*$M$7</f>
        <v>1110</v>
      </c>
    </row>
    <row r="8" spans="2:17" x14ac:dyDescent="0.55000000000000004">
      <c r="B8" t="s">
        <v>13</v>
      </c>
      <c r="F8">
        <v>230</v>
      </c>
      <c r="H8" s="1">
        <f t="shared" si="4"/>
        <v>0</v>
      </c>
      <c r="I8" s="2">
        <f t="shared" si="0"/>
        <v>0</v>
      </c>
      <c r="J8" s="5">
        <f t="shared" si="1"/>
        <v>0</v>
      </c>
      <c r="K8" s="5">
        <f t="shared" si="2"/>
        <v>0</v>
      </c>
      <c r="L8" s="7">
        <f t="shared" si="3"/>
        <v>0</v>
      </c>
      <c r="O8" t="s">
        <v>3</v>
      </c>
      <c r="P8" s="2">
        <v>0.22</v>
      </c>
      <c r="Q8" s="1">
        <f t="shared" ref="Q8:Q10" si="5">P8*$M$7</f>
        <v>1628</v>
      </c>
    </row>
    <row r="9" spans="2:17" x14ac:dyDescent="0.55000000000000004">
      <c r="I9" s="2">
        <f t="shared" si="0"/>
        <v>0</v>
      </c>
      <c r="J9" s="5">
        <f t="shared" si="1"/>
        <v>0</v>
      </c>
      <c r="K9" s="5">
        <f t="shared" si="2"/>
        <v>0</v>
      </c>
      <c r="L9" s="7">
        <f t="shared" si="3"/>
        <v>0</v>
      </c>
      <c r="O9" t="s">
        <v>1</v>
      </c>
      <c r="P9" s="2">
        <v>0.3</v>
      </c>
      <c r="Q9" s="1">
        <f t="shared" si="5"/>
        <v>2220</v>
      </c>
    </row>
    <row r="10" spans="2:17" x14ac:dyDescent="0.55000000000000004">
      <c r="I10" s="2">
        <f t="shared" si="0"/>
        <v>0</v>
      </c>
      <c r="J10" s="5">
        <f t="shared" si="1"/>
        <v>0</v>
      </c>
      <c r="K10" s="5">
        <f t="shared" si="2"/>
        <v>0</v>
      </c>
      <c r="L10" s="7">
        <f t="shared" si="3"/>
        <v>0</v>
      </c>
      <c r="O10" t="s">
        <v>2</v>
      </c>
      <c r="P10" s="2">
        <v>0.33</v>
      </c>
      <c r="Q10" s="1">
        <f t="shared" si="5"/>
        <v>2442</v>
      </c>
    </row>
    <row r="11" spans="2:17" x14ac:dyDescent="0.55000000000000004">
      <c r="I11" s="2">
        <f t="shared" si="0"/>
        <v>0</v>
      </c>
      <c r="J11" s="5">
        <f t="shared" si="1"/>
        <v>0</v>
      </c>
      <c r="K11" s="5">
        <f t="shared" si="2"/>
        <v>0</v>
      </c>
      <c r="L11" s="7">
        <f t="shared" si="3"/>
        <v>0</v>
      </c>
      <c r="P11" s="2"/>
    </row>
    <row r="12" spans="2:17" ht="16.2" x14ac:dyDescent="0.85">
      <c r="H12" s="4">
        <f>SUM(H4:H11)</f>
        <v>256500</v>
      </c>
      <c r="L12" s="6"/>
    </row>
    <row r="13" spans="2:17" x14ac:dyDescent="0.55000000000000004">
      <c r="G13" t="s">
        <v>6</v>
      </c>
      <c r="H13" s="1">
        <f>H12*0.05</f>
        <v>12825</v>
      </c>
      <c r="L13" s="6"/>
      <c r="P13" s="3">
        <f>SUM(P7:P12)</f>
        <v>1</v>
      </c>
      <c r="Q13" s="1">
        <f>SUM(Q7:Q12)</f>
        <v>7400</v>
      </c>
    </row>
    <row r="14" spans="2:17" x14ac:dyDescent="0.55000000000000004">
      <c r="G14" t="s">
        <v>7</v>
      </c>
      <c r="H14" s="1">
        <f>H12*0.1</f>
        <v>25650</v>
      </c>
      <c r="L14" s="6"/>
    </row>
    <row r="15" spans="2:17" x14ac:dyDescent="0.55000000000000004">
      <c r="L15" s="6"/>
    </row>
    <row r="16" spans="2:17" x14ac:dyDescent="0.55000000000000004">
      <c r="F16" s="5"/>
      <c r="H16" s="1">
        <f>SUM(H12:H14)</f>
        <v>294975</v>
      </c>
      <c r="L16" s="7">
        <f>SUM(L4:L15)</f>
        <v>295000</v>
      </c>
      <c r="P16" s="2"/>
    </row>
    <row r="17" spans="8:16" x14ac:dyDescent="0.55000000000000004">
      <c r="L17" s="6"/>
      <c r="P17" s="2"/>
    </row>
    <row r="18" spans="8:16" x14ac:dyDescent="0.55000000000000004">
      <c r="L18" s="6"/>
      <c r="P18" s="2"/>
    </row>
    <row r="19" spans="8:16" x14ac:dyDescent="0.55000000000000004">
      <c r="P19" s="2"/>
    </row>
    <row r="20" spans="8:16" ht="16.2" x14ac:dyDescent="0.85">
      <c r="H20" s="4"/>
    </row>
    <row r="21" spans="8:16" x14ac:dyDescent="0.55000000000000004">
      <c r="P2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Dayne Gauntlett</dc:creator>
  <cp:lastModifiedBy>Dayne Gauntlett</cp:lastModifiedBy>
  <dcterms:created xsi:type="dcterms:W3CDTF">2021-12-01T17:40:07Z</dcterms:created>
  <dcterms:modified xsi:type="dcterms:W3CDTF">2023-10-26T20:52:06Z</dcterms:modified>
</cp:coreProperties>
</file>